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5" i="1" l="1"/>
  <c r="I5" i="1"/>
  <c r="H5" i="1"/>
  <c r="G5" i="1"/>
  <c r="I4" i="1" l="1"/>
  <c r="H4" i="1"/>
  <c r="G4" i="1"/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<sst xmlns="http://schemas.openxmlformats.org/spreadsheetml/2006/main" count="51" uniqueCount="44">
  <si>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</si>
  <si>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</si>
  <si>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</si>
  <si>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</si>
  <si>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</si>
  <si>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</si>
  <si>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</si>
  <si>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</si>
  <si>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</si>
  <si>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</si>
  <si>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</si>
  <si>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</si>
  <si>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</si>
  <si>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</si>
  <si>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</si>
  <si>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</si>
  <si>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</si>
  <si>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</si>
  <si>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</si>
  <si>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</si>
  <si>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</si>
  <si>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</si>
  <si>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</si>
  <si>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</si>
  <si>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</si>
  <si>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Гарнир</t>
  </si>
  <si>
    <t>Закуска</t>
  </si>
  <si>
    <t>Батон нарезной</t>
  </si>
  <si>
    <t>1/18</t>
  </si>
  <si>
    <t>Огурец свежий</t>
  </si>
  <si>
    <t>Форель сл/с порционно</t>
  </si>
  <si>
    <t>1/20</t>
  </si>
  <si>
    <t>Омлет натуральный</t>
  </si>
  <si>
    <t>1/90</t>
  </si>
  <si>
    <t>Зеленый горошек</t>
  </si>
  <si>
    <t>Чай с сахаром</t>
  </si>
  <si>
    <t>180/15</t>
  </si>
  <si>
    <t>1/45</t>
  </si>
  <si>
    <t>Рассольник "Ленинградский" со сметаной</t>
  </si>
  <si>
    <t>200/10</t>
  </si>
  <si>
    <t>Бефстроганов</t>
  </si>
  <si>
    <t>25/25</t>
  </si>
  <si>
    <t>Макароны отварные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</si>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</sst>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33.35</v>
      </c>
      <c r="F4" s="46" t="s">
        <v>31</v>
      </c>
      <c r="G4" s="36">
        <f>189*0.2</f>
        <v>37.800000000000004</v>
      </c>
      <c r="H4" s="36">
        <f>20.6*0.2</f>
        <v>4.12</v>
      </c>
      <c r="I4" s="36">
        <f>10.1*0.2</f>
        <v>2.02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9">
        <v>18.71</v>
      </c>
      <c r="F5" s="15" t="s">
        <v>33</v>
      </c>
      <c r="G5" s="32">
        <f>128*0.9</f>
        <v>115.2</v>
      </c>
      <c r="H5" s="32">
        <f>8.7*0.9</f>
        <v>7.8299999999999992</v>
      </c>
      <c r="I5" s="32">
        <f>9.2*0.9</f>
        <v>8.2799999999999994</v>
      </c>
      <c r="J5" s="33">
        <f>2.7*0.9</f>
        <v>2.4300000000000002</v>
      </c>
    </row>
    <row r="6" spans="1:10" ht="15" thickBot="1" x14ac:dyDescent="0.35">
      <c r="A6" s="6"/>
      <c r="B6" s="1" t="s">
        <v>26</v>
      </c>
      <c r="C6" s="2"/>
      <c r="D6" s="21" t="s">
        <v>34</v>
      </c>
      <c r="E6" s="49">
        <v>3.47</v>
      </c>
      <c r="F6" s="15" t="s">
        <v>31</v>
      </c>
      <c r="G6" s="32">
        <f>58*0.2</f>
        <v>11.600000000000001</v>
      </c>
      <c r="H6" s="32">
        <f>3*0.2</f>
        <v>0.60000000000000009</v>
      </c>
      <c r="I6" s="32">
        <f>0.5*0.2</f>
        <v>0.1</v>
      </c>
      <c r="J6" s="33">
        <f>7.3*0.2</f>
        <v>1.46</v>
      </c>
    </row>
    <row r="7" spans="1:10" ht="15" thickBot="1" x14ac:dyDescent="0.35">
      <c r="A7" s="6"/>
      <c r="B7" s="1" t="s">
        <v>15</v>
      </c>
      <c r="C7" s="2"/>
      <c r="D7" s="21" t="s">
        <v>35</v>
      </c>
      <c r="E7" s="49">
        <v>1.32</v>
      </c>
      <c r="F7" s="15" t="s">
        <v>36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20</v>
      </c>
      <c r="C8" s="2"/>
      <c r="D8" s="21" t="s">
        <v>27</v>
      </c>
      <c r="E8" s="49">
        <v>1.23</v>
      </c>
      <c r="F8" s="15" t="s">
        <v>28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58.08</v>
      </c>
      <c r="F9" s="26"/>
      <c r="G9" s="26">
        <f>SUM(G4:G8)</f>
        <v>239.03</v>
      </c>
      <c r="H9" s="16">
        <f>SUM(H4:H8)</f>
        <v>13.79</v>
      </c>
      <c r="I9" s="16">
        <f>SUM(I4:I8)</f>
        <v>10.619999999999997</v>
      </c>
      <c r="J9" s="28">
        <f>SUM(J4:J8)</f>
        <v>22.62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29</v>
      </c>
      <c r="E12" s="40">
        <v>5.37</v>
      </c>
      <c r="F12" s="42" t="s">
        <v>37</v>
      </c>
      <c r="G12" s="34">
        <f>15*0.45</f>
        <v>6.75</v>
      </c>
      <c r="H12" s="34">
        <f>0.8*0.45</f>
        <v>0.36000000000000004</v>
      </c>
      <c r="I12" s="34">
        <f>0.1*0.45</f>
        <v>4.5000000000000005E-2</v>
      </c>
      <c r="J12" s="35">
        <f>2.8*0.45</f>
        <v>1.26</v>
      </c>
    </row>
    <row r="13" spans="1:10" x14ac:dyDescent="0.3">
      <c r="A13" s="6"/>
      <c r="B13" s="1" t="s">
        <v>18</v>
      </c>
      <c r="C13" s="3"/>
      <c r="D13" s="23" t="s">
        <v>38</v>
      </c>
      <c r="E13" s="40">
        <v>14.69</v>
      </c>
      <c r="F13" s="42" t="s">
        <v>39</v>
      </c>
      <c r="G13" s="34">
        <v>84</v>
      </c>
      <c r="H13" s="34">
        <v>6.96</v>
      </c>
      <c r="I13" s="34">
        <v>1.28</v>
      </c>
      <c r="J13" s="35">
        <v>11.12</v>
      </c>
    </row>
    <row r="14" spans="1:10" x14ac:dyDescent="0.3">
      <c r="A14" s="6"/>
      <c r="B14" s="1" t="s">
        <v>19</v>
      </c>
      <c r="C14" s="3"/>
      <c r="D14" s="23" t="s">
        <v>40</v>
      </c>
      <c r="E14" s="40">
        <v>25.24</v>
      </c>
      <c r="F14" s="42" t="s">
        <v>41</v>
      </c>
      <c r="G14" s="34">
        <f>126/80*50</f>
        <v>78.75</v>
      </c>
      <c r="H14" s="34">
        <f>15.7/80*50</f>
        <v>9.8124999999999982</v>
      </c>
      <c r="I14" s="34">
        <f>5.9/80*50</f>
        <v>3.6875000000000004</v>
      </c>
      <c r="J14" s="35">
        <f>2.5/80*50</f>
        <v>1.5625</v>
      </c>
    </row>
    <row r="15" spans="1:10" x14ac:dyDescent="0.3">
      <c r="A15" s="6"/>
      <c r="B15" s="1" t="s">
        <v>25</v>
      </c>
      <c r="C15" s="3"/>
      <c r="D15" s="23" t="s">
        <v>42</v>
      </c>
      <c r="E15" s="40">
        <v>5.09</v>
      </c>
      <c r="F15" s="42" t="s">
        <v>24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43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66.92</v>
      </c>
      <c r="F18" s="25"/>
      <c r="G18" s="25">
        <f>SUM(G12:G17)</f>
        <v>446.6</v>
      </c>
      <c r="H18" s="27">
        <f>SUM(H12:H17)</f>
        <v>23.092499999999998</v>
      </c>
      <c r="I18" s="27">
        <f>SUM(I12:I17)</f>
        <v>9.269499999999999</v>
      </c>
      <c r="J18" s="30">
        <f>SUM(J12:J17)</f>
        <v>67.1755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685.63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2022-09-09T06:26:32Z</dcterms:modified>
</cp:coreProperties>
</file>