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 l="1"/>
  <c r="I7" i="1"/>
  <c r="H7" i="1"/>
  <c r="G7" i="1"/>
  <c r="J5" i="1" l="1"/>
  <c r="I5" i="1"/>
  <c r="H5" i="1"/>
  <c r="G5" i="1"/>
  <c r="J12" i="1" l="1"/>
  <c r="I12" i="1"/>
  <c r="H12" i="1"/>
  <c r="G12" i="1"/>
  <c r="J4" i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<sst xmlns="http://schemas.openxmlformats.org/spreadsheetml/2006/main" count="50" uniqueCount="44">
  <si>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</si>
  <si>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</si>
  <si>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</si>
  <si>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</si>
  <si>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</si>
  <si>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</si>
  <si>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</si>
  <si>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</si>
  <si>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</si>
  <si>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</si>
  <si>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</si>
  <si>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</si>
  <si>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</si>
  <si>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</si>
  <si>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</si>
  <si>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</si>
  <si>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</si>
  <si>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</si>
  <si>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</si>
  <si>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</si>
  <si>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</si>
  <si>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</si>
  <si>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</si>
  <si>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</si>
  <si>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</si>
  <si>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</si>
  <si>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Чай с сахаром, лимоном</t>
  </si>
  <si>
    <t>180/15/7</t>
  </si>
  <si>
    <t>Фрукт</t>
  </si>
  <si>
    <t>Гарнир</t>
  </si>
  <si>
    <t>Огурец свежий</t>
  </si>
  <si>
    <t>1/19</t>
  </si>
  <si>
    <t>Рагу из свинины</t>
  </si>
  <si>
    <t>37/125</t>
  </si>
  <si>
    <t>Яблоко</t>
  </si>
  <si>
    <t>1/170</t>
  </si>
  <si>
    <t>Закуска</t>
  </si>
  <si>
    <t>1/44</t>
  </si>
  <si>
    <t>Суп с яичными хлопьями</t>
  </si>
  <si>
    <t>Бефстроганов</t>
  </si>
  <si>
    <t>25/25</t>
  </si>
  <si>
    <t>Макароны отварные</t>
  </si>
  <si>
    <t>1/100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</si>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</sst>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36</v>
      </c>
      <c r="C4" s="3"/>
      <c r="D4" s="23" t="s">
        <v>30</v>
      </c>
      <c r="E4" s="47">
        <v>3.64</v>
      </c>
      <c r="F4" s="48" t="s">
        <v>31</v>
      </c>
      <c r="G4" s="49">
        <f>15*0.19</f>
        <v>2.85</v>
      </c>
      <c r="H4" s="49">
        <f>0.8*0.19</f>
        <v>0.15200000000000002</v>
      </c>
      <c r="I4" s="49">
        <f>0.1*0.19</f>
        <v>1.9000000000000003E-2</v>
      </c>
      <c r="J4" s="50">
        <f>2.8*0.19</f>
        <v>0.53199999999999992</v>
      </c>
    </row>
    <row r="5" spans="1:10" ht="15" thickBot="1" x14ac:dyDescent="0.35">
      <c r="A5" s="6"/>
      <c r="B5" s="1" t="s">
        <v>19</v>
      </c>
      <c r="C5" s="3"/>
      <c r="D5" s="23" t="s">
        <v>32</v>
      </c>
      <c r="E5" s="47">
        <v>31.69</v>
      </c>
      <c r="F5" s="48" t="s">
        <v>33</v>
      </c>
      <c r="G5" s="49">
        <f>148.5*1.62</f>
        <v>240.57000000000002</v>
      </c>
      <c r="H5" s="49">
        <f>2.2*1.62</f>
        <v>3.5640000000000005</v>
      </c>
      <c r="I5" s="49">
        <f>13.2*1.62</f>
        <v>21.384</v>
      </c>
      <c r="J5" s="50">
        <f>5.4*1.62</f>
        <v>8.7480000000000011</v>
      </c>
    </row>
    <row r="6" spans="1:10" ht="15" thickBot="1" x14ac:dyDescent="0.35">
      <c r="A6" s="6"/>
      <c r="B6" s="1" t="s">
        <v>14</v>
      </c>
      <c r="C6" s="3"/>
      <c r="D6" s="23" t="s">
        <v>26</v>
      </c>
      <c r="E6" s="47">
        <v>2.7</v>
      </c>
      <c r="F6" s="48" t="s">
        <v>27</v>
      </c>
      <c r="G6" s="49">
        <v>31</v>
      </c>
      <c r="H6" s="49">
        <v>0.3</v>
      </c>
      <c r="I6" s="49">
        <v>0.1</v>
      </c>
      <c r="J6" s="50">
        <v>7.3</v>
      </c>
    </row>
    <row r="7" spans="1:10" ht="15" thickBot="1" x14ac:dyDescent="0.35">
      <c r="A7" s="6"/>
      <c r="B7" s="1" t="s">
        <v>28</v>
      </c>
      <c r="C7" s="3"/>
      <c r="D7" s="23" t="s">
        <v>34</v>
      </c>
      <c r="E7" s="47">
        <v>16.41</v>
      </c>
      <c r="F7" s="48" t="s">
        <v>35</v>
      </c>
      <c r="G7" s="49">
        <f>47*1.7</f>
        <v>79.899999999999991</v>
      </c>
      <c r="H7" s="49">
        <f>0.41*1.7</f>
        <v>0.69699999999999995</v>
      </c>
      <c r="I7" s="49">
        <f>0.4*1.7</f>
        <v>0.68</v>
      </c>
      <c r="J7" s="50">
        <f>9.8*1.7</f>
        <v>16.66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55.61</v>
      </c>
      <c r="F9" s="26"/>
      <c r="G9" s="26">
        <f>SUM(G4:G8)</f>
        <v>387.05</v>
      </c>
      <c r="H9" s="16">
        <f>SUM(H4:H8)</f>
        <v>5.753000000000001</v>
      </c>
      <c r="I9" s="16">
        <f>SUM(I4:I8)</f>
        <v>22.303000000000001</v>
      </c>
      <c r="J9" s="28">
        <f>SUM(J4:J8)</f>
        <v>41.17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36</v>
      </c>
      <c r="C12" s="3"/>
      <c r="D12" s="23" t="s">
        <v>30</v>
      </c>
      <c r="E12" s="38">
        <v>8.64</v>
      </c>
      <c r="F12" s="40" t="s">
        <v>37</v>
      </c>
      <c r="G12" s="34">
        <f>15*0.44</f>
        <v>6.6</v>
      </c>
      <c r="H12" s="34">
        <f>0.8*0.44</f>
        <v>0.35200000000000004</v>
      </c>
      <c r="I12" s="34">
        <f>0.1*0.44</f>
        <v>4.4000000000000004E-2</v>
      </c>
      <c r="J12" s="35">
        <f>2.8*0.44</f>
        <v>1.232</v>
      </c>
    </row>
    <row r="13" spans="1:10" x14ac:dyDescent="0.3">
      <c r="A13" s="6"/>
      <c r="B13" s="1" t="s">
        <v>18</v>
      </c>
      <c r="C13" s="3"/>
      <c r="D13" s="23" t="s">
        <v>38</v>
      </c>
      <c r="E13" s="38">
        <v>11.27</v>
      </c>
      <c r="F13" s="40" t="s">
        <v>25</v>
      </c>
      <c r="G13" s="34">
        <v>166</v>
      </c>
      <c r="H13" s="34">
        <v>13.8</v>
      </c>
      <c r="I13" s="34">
        <v>8.6</v>
      </c>
      <c r="J13" s="35">
        <v>6.4</v>
      </c>
    </row>
    <row r="14" spans="1:10" x14ac:dyDescent="0.3">
      <c r="A14" s="6"/>
      <c r="B14" s="1" t="s">
        <v>19</v>
      </c>
      <c r="C14" s="3"/>
      <c r="D14" s="23" t="s">
        <v>39</v>
      </c>
      <c r="E14" s="38">
        <v>25.3</v>
      </c>
      <c r="F14" s="40" t="s">
        <v>40</v>
      </c>
      <c r="G14" s="34">
        <f>126/80*50</f>
        <v>78.75</v>
      </c>
      <c r="H14" s="34">
        <f>15.7/80*50</f>
        <v>9.8124999999999982</v>
      </c>
      <c r="I14" s="34">
        <f>5.9/80*50</f>
        <v>3.6875000000000004</v>
      </c>
      <c r="J14" s="35">
        <f>2.5/80*50</f>
        <v>1.5625</v>
      </c>
    </row>
    <row r="15" spans="1:10" x14ac:dyDescent="0.3">
      <c r="A15" s="6"/>
      <c r="B15" s="1" t="s">
        <v>29</v>
      </c>
      <c r="C15" s="3"/>
      <c r="D15" s="23" t="s">
        <v>41</v>
      </c>
      <c r="E15" s="38">
        <v>5.09</v>
      </c>
      <c r="F15" s="40" t="s">
        <v>42</v>
      </c>
      <c r="G15" s="34">
        <v>136</v>
      </c>
      <c r="H15" s="34">
        <v>3.4</v>
      </c>
      <c r="I15" s="34">
        <v>4.0670000000000002</v>
      </c>
      <c r="J15" s="35">
        <v>21.332999999999998</v>
      </c>
    </row>
    <row r="16" spans="1:10" x14ac:dyDescent="0.3">
      <c r="A16" s="6"/>
      <c r="B16" s="1" t="s">
        <v>14</v>
      </c>
      <c r="C16" s="3"/>
      <c r="D16" s="23" t="s">
        <v>43</v>
      </c>
      <c r="E16" s="38">
        <v>9.09</v>
      </c>
      <c r="F16" s="40" t="s">
        <v>25</v>
      </c>
      <c r="G16" s="34">
        <v>80.599999999999994</v>
      </c>
      <c r="H16" s="34">
        <v>0.1</v>
      </c>
      <c r="I16" s="34">
        <v>0.04</v>
      </c>
      <c r="J16" s="35">
        <v>21.2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61.39</v>
      </c>
      <c r="F18" s="25"/>
      <c r="G18" s="25">
        <f>SUM(G12:G17)</f>
        <v>517.05000000000007</v>
      </c>
      <c r="H18" s="27">
        <f>SUM(H12:H17)</f>
        <v>29.0245</v>
      </c>
      <c r="I18" s="27">
        <f>SUM(I12:I17)</f>
        <v>16.628499999999999</v>
      </c>
      <c r="J18" s="30">
        <f>SUM(J12:J17)</f>
        <v>63.627499999999998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117</v>
      </c>
      <c r="F19" s="18"/>
      <c r="G19" s="42">
        <f>G9+G18</f>
        <v>904.10000000000014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2022-04-04T06:40:21Z</dcterms:modified>
</cp:coreProperties>
</file>