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J5" i="1" l="1"/>
  <c r="I5" i="1"/>
  <c r="H5" i="1"/>
  <c r="G5" i="1"/>
  <c r="J4" i="1" l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<sst xmlns="http://schemas.openxmlformats.org/spreadsheetml/2006/main" count="54" uniqueCount="48">
  <si>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</si>
  <si>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</si>
  <si>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</si>
  <si>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</si>
  <si>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</si>
  <si>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</si>
  <si>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</si>
  <si>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</si>
  <si>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</si>
  <si>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</si>
  <si>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</si>
  <si>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</si>
  <si>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</si>
  <si>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</si>
  <si>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</si>
  <si>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</si>
  <si>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</si>
  <si>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</si>
  <si>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</si>
  <si>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</si>
  <si>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</si>
  <si>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</si>
  <si>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</si>
  <si>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</si>
  <si>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</si>
  <si>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</si>
  <si>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</si>
  <si>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</si>
  <si>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1/30</t>
  </si>
  <si>
    <t>Гарнир</t>
  </si>
  <si>
    <t>1/50</t>
  </si>
  <si>
    <t>Зеленый горошек</t>
  </si>
  <si>
    <t>Чай с сахаром</t>
  </si>
  <si>
    <t>Фрукт</t>
  </si>
  <si>
    <t>Выпечка</t>
  </si>
  <si>
    <t>Огурец свежий</t>
  </si>
  <si>
    <t>Запеканка картофельная с печенью</t>
  </si>
  <si>
    <t>1/121,5</t>
  </si>
  <si>
    <t>Мандарин</t>
  </si>
  <si>
    <t>1/80</t>
  </si>
  <si>
    <t>Сдоба с маком</t>
  </si>
  <si>
    <t>2/26</t>
  </si>
  <si>
    <t>Суп с яичными хлопьями</t>
  </si>
  <si>
    <t>Бефстроганов</t>
  </si>
  <si>
    <t>25/25</t>
  </si>
  <si>
    <t>Макароны отварные</t>
  </si>
  <si>
    <t>1/100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</si>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</sst>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31</v>
      </c>
      <c r="E4" s="47">
        <v>5.2</v>
      </c>
      <c r="F4" s="46" t="s">
        <v>28</v>
      </c>
      <c r="G4" s="36">
        <f>108/40*30</f>
        <v>81</v>
      </c>
      <c r="H4" s="36">
        <f>0.7/40*30</f>
        <v>0.52499999999999991</v>
      </c>
      <c r="I4" s="36">
        <f>8.1/40*30</f>
        <v>6.0749999999999993</v>
      </c>
      <c r="J4" s="37">
        <f>7.9/40*30</f>
        <v>5.9250000000000007</v>
      </c>
    </row>
    <row r="5" spans="1:10" ht="15" thickBot="1" x14ac:dyDescent="0.35">
      <c r="A5" s="6"/>
      <c r="B5" s="1" t="s">
        <v>21</v>
      </c>
      <c r="C5" s="2"/>
      <c r="D5" s="21" t="s">
        <v>36</v>
      </c>
      <c r="E5" s="49">
        <v>24.95</v>
      </c>
      <c r="F5" s="15" t="s">
        <v>37</v>
      </c>
      <c r="G5" s="32">
        <f>123.5*1.215</f>
        <v>150.05250000000001</v>
      </c>
      <c r="H5" s="32">
        <f>10.1*1.215</f>
        <v>12.2715</v>
      </c>
      <c r="I5" s="32">
        <f>5.9*1.215</f>
        <v>7.1685000000000008</v>
      </c>
      <c r="J5" s="33">
        <f>8.2*1.215</f>
        <v>9.9629999999999992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33</v>
      </c>
      <c r="C7" s="2"/>
      <c r="D7" s="21" t="s">
        <v>38</v>
      </c>
      <c r="E7" s="49">
        <v>9.2799999999999994</v>
      </c>
      <c r="F7" s="15" t="s">
        <v>39</v>
      </c>
      <c r="G7" s="32">
        <f>53/100*80</f>
        <v>42.400000000000006</v>
      </c>
      <c r="H7" s="32">
        <f>8.1/100*80</f>
        <v>6.48</v>
      </c>
      <c r="I7" s="32">
        <f>0.31/100*80</f>
        <v>0.248</v>
      </c>
      <c r="J7" s="33">
        <f>11.54/100*80</f>
        <v>9.2319999999999993</v>
      </c>
    </row>
    <row r="8" spans="1:10" ht="15" thickBot="1" x14ac:dyDescent="0.35">
      <c r="A8" s="6"/>
      <c r="B8" s="1" t="s">
        <v>34</v>
      </c>
      <c r="C8" s="2"/>
      <c r="D8" s="21" t="s">
        <v>40</v>
      </c>
      <c r="E8" s="49">
        <v>12</v>
      </c>
      <c r="F8" s="15" t="s">
        <v>30</v>
      </c>
      <c r="G8" s="32">
        <v>173.5</v>
      </c>
      <c r="H8" s="32">
        <v>3.8</v>
      </c>
      <c r="I8" s="32">
        <v>5.65</v>
      </c>
      <c r="J8" s="33">
        <v>26.65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53.92</v>
      </c>
      <c r="F10" s="26"/>
      <c r="G10" s="26">
        <f>SUM(G4:G9)</f>
        <v>521.38250000000005</v>
      </c>
      <c r="H10" s="16">
        <f>SUM(H4:H9)</f>
        <v>24.316500000000001</v>
      </c>
      <c r="I10" s="16">
        <f>SUM(I4:I9)</f>
        <v>19.361500000000003</v>
      </c>
      <c r="J10" s="28">
        <f>SUM(J4:J9)</f>
        <v>70.5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35</v>
      </c>
      <c r="E13" s="40">
        <v>10.33</v>
      </c>
      <c r="F13" s="42" t="s">
        <v>41</v>
      </c>
      <c r="G13" s="34">
        <f>15/100*52</f>
        <v>7.8</v>
      </c>
      <c r="H13" s="34">
        <f>0.8/100*52</f>
        <v>0.41600000000000004</v>
      </c>
      <c r="I13" s="34">
        <f>0.1/100*52</f>
        <v>5.2000000000000005E-2</v>
      </c>
      <c r="J13" s="35">
        <f>2.8/100*52</f>
        <v>1.456</v>
      </c>
    </row>
    <row r="14" spans="1:10" x14ac:dyDescent="0.3">
      <c r="A14" s="6"/>
      <c r="B14" s="1" t="s">
        <v>20</v>
      </c>
      <c r="C14" s="3"/>
      <c r="D14" s="23" t="s">
        <v>42</v>
      </c>
      <c r="E14" s="40">
        <v>11.27</v>
      </c>
      <c r="F14" s="42" t="s">
        <v>18</v>
      </c>
      <c r="G14" s="34">
        <v>166</v>
      </c>
      <c r="H14" s="34">
        <v>13.8</v>
      </c>
      <c r="I14" s="34">
        <v>8.6</v>
      </c>
      <c r="J14" s="35">
        <v>6.4</v>
      </c>
    </row>
    <row r="15" spans="1:10" x14ac:dyDescent="0.3">
      <c r="A15" s="6"/>
      <c r="B15" s="1" t="s">
        <v>21</v>
      </c>
      <c r="C15" s="3"/>
      <c r="D15" s="23" t="s">
        <v>43</v>
      </c>
      <c r="E15" s="40">
        <v>25.3</v>
      </c>
      <c r="F15" s="42" t="s">
        <v>44</v>
      </c>
      <c r="G15" s="34">
        <f>126/80*50</f>
        <v>78.75</v>
      </c>
      <c r="H15" s="34">
        <f>15.7/80*50</f>
        <v>9.8124999999999982</v>
      </c>
      <c r="I15" s="34">
        <f>5.9/80*50</f>
        <v>3.6875000000000004</v>
      </c>
      <c r="J15" s="35">
        <f>2.5/80*50</f>
        <v>1.5625</v>
      </c>
    </row>
    <row r="16" spans="1:10" x14ac:dyDescent="0.3">
      <c r="A16" s="6"/>
      <c r="B16" s="1" t="s">
        <v>29</v>
      </c>
      <c r="C16" s="3"/>
      <c r="D16" s="23" t="s">
        <v>45</v>
      </c>
      <c r="E16" s="40">
        <v>5.09</v>
      </c>
      <c r="F16" s="42" t="s">
        <v>46</v>
      </c>
      <c r="G16" s="34">
        <v>136</v>
      </c>
      <c r="H16" s="34">
        <v>3.4</v>
      </c>
      <c r="I16" s="34">
        <v>4.0670000000000002</v>
      </c>
      <c r="J16" s="35">
        <v>21.332999999999998</v>
      </c>
    </row>
    <row r="17" spans="1:10" x14ac:dyDescent="0.3">
      <c r="A17" s="6"/>
      <c r="B17" s="1" t="s">
        <v>15</v>
      </c>
      <c r="C17" s="3"/>
      <c r="D17" s="23" t="s">
        <v>47</v>
      </c>
      <c r="E17" s="40">
        <v>9.09</v>
      </c>
      <c r="F17" s="42" t="s">
        <v>18</v>
      </c>
      <c r="G17" s="32">
        <v>80.599999999999994</v>
      </c>
      <c r="H17" s="32">
        <v>0.1</v>
      </c>
      <c r="I17" s="32">
        <v>0.04</v>
      </c>
      <c r="J17" s="33">
        <v>21.2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63.080000000000013</v>
      </c>
      <c r="F19" s="25"/>
      <c r="G19" s="25">
        <f>SUM(G13:G18)</f>
        <v>518.25</v>
      </c>
      <c r="H19" s="27">
        <f>SUM(H13:H18)</f>
        <v>29.0885</v>
      </c>
      <c r="I19" s="27">
        <f>SUM(I13:I18)</f>
        <v>16.636500000000002</v>
      </c>
      <c r="J19" s="30">
        <f>SUM(J13:J18)</f>
        <v>63.851499999999994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117.00000000000001</v>
      </c>
      <c r="F20" s="18"/>
      <c r="G20" s="44">
        <f>G10+G19</f>
        <v>1039.6325000000002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2022-01-18T06:30:44Z</dcterms:modified>
</cp:coreProperties>
</file>