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12" i="1" l="1"/>
  <c r="I12" i="1"/>
  <c r="H12" i="1"/>
  <c r="G12" i="1"/>
  <c r="I4" i="1" l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<sst xmlns="http://schemas.openxmlformats.org/spreadsheetml/2006/main" count="52" uniqueCount="46">
  <si>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</si>
  <si>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</si>
  <si>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</si>
  <si>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</si>
  <si>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</si>
  <si>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</si>
  <si>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</si>
  <si>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</si>
  <si>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</si>
  <si>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</si>
  <si>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</si>
  <si>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</si>
  <si>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</si>
  <si>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</si>
  <si>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</si>
  <si>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</si>
  <si>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</si>
  <si>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</si>
  <si>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</si>
  <si>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</si>
  <si>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</si>
  <si>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</si>
  <si>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</si>
  <si>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</si>
  <si>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</si>
  <si>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1/31,8</t>
  </si>
  <si>
    <t>Батон нарезной</t>
  </si>
  <si>
    <t>1/20</t>
  </si>
  <si>
    <t>Закуска</t>
  </si>
  <si>
    <t>200/10</t>
  </si>
  <si>
    <t>1/23</t>
  </si>
  <si>
    <t>1/100</t>
  </si>
  <si>
    <t>Огурец свежий</t>
  </si>
  <si>
    <t>Гарнир</t>
  </si>
  <si>
    <t>Сыр "Российский" порционно</t>
  </si>
  <si>
    <t>Каша молочная "Дружба"</t>
  </si>
  <si>
    <t>200/20</t>
  </si>
  <si>
    <t>Чай с сахаром</t>
  </si>
  <si>
    <t>Коктейль молочный "Фиксики"</t>
  </si>
  <si>
    <t>Молочка</t>
  </si>
  <si>
    <t>1/16</t>
  </si>
  <si>
    <t>Суп овощной со сметаной</t>
  </si>
  <si>
    <t>Тефтели в соусе сметанном</t>
  </si>
  <si>
    <t>60/50</t>
  </si>
  <si>
    <t>Рис припущенный</t>
  </si>
  <si>
    <t>Компот из сливы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</si>
</sst>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49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44543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28</v>
      </c>
      <c r="C4" s="5"/>
      <c r="D4" s="20" t="s">
        <v>34</v>
      </c>
      <c r="E4" s="47">
        <v>11</v>
      </c>
      <c r="F4" s="46" t="s">
        <v>30</v>
      </c>
      <c r="G4" s="36">
        <f>108.6/30*23</f>
        <v>83.259999999999991</v>
      </c>
      <c r="H4" s="36">
        <f>6.9/30*23</f>
        <v>5.29</v>
      </c>
      <c r="I4" s="36">
        <f>0.01/30*23</f>
        <v>7.6666666666666662E-3</v>
      </c>
      <c r="J4" s="37">
        <v>0</v>
      </c>
    </row>
    <row r="5" spans="1:10" ht="15" thickBot="1" x14ac:dyDescent="0.35">
      <c r="A5" s="6"/>
      <c r="B5" s="1" t="s">
        <v>22</v>
      </c>
      <c r="C5" s="2"/>
      <c r="D5" s="21" t="s">
        <v>35</v>
      </c>
      <c r="E5" s="49">
        <v>15.53</v>
      </c>
      <c r="F5" s="15" t="s">
        <v>36</v>
      </c>
      <c r="G5" s="32">
        <v>148</v>
      </c>
      <c r="H5" s="32">
        <v>5.0999999999999996</v>
      </c>
      <c r="I5" s="32">
        <v>4</v>
      </c>
      <c r="J5" s="33">
        <v>22.9</v>
      </c>
    </row>
    <row r="6" spans="1:10" ht="15" thickBot="1" x14ac:dyDescent="0.35">
      <c r="A6" s="6"/>
      <c r="B6" s="1" t="s">
        <v>16</v>
      </c>
      <c r="C6" s="2"/>
      <c r="D6" s="21" t="s">
        <v>37</v>
      </c>
      <c r="E6" s="49">
        <v>1.1200000000000001</v>
      </c>
      <c r="F6" s="52" t="s">
        <v>19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39</v>
      </c>
      <c r="C7" s="2"/>
      <c r="D7" s="21" t="s">
        <v>38</v>
      </c>
      <c r="E7" s="49">
        <v>25</v>
      </c>
      <c r="F7" s="52" t="s">
        <v>19</v>
      </c>
      <c r="G7" s="50">
        <v>193.2</v>
      </c>
      <c r="H7" s="50">
        <v>5.8</v>
      </c>
      <c r="I7" s="50">
        <v>8.6</v>
      </c>
      <c r="J7" s="51">
        <v>250</v>
      </c>
    </row>
    <row r="8" spans="1:10" ht="15" thickBot="1" x14ac:dyDescent="0.35">
      <c r="A8" s="6"/>
      <c r="B8" s="1" t="s">
        <v>20</v>
      </c>
      <c r="C8" s="2"/>
      <c r="D8" s="21" t="s">
        <v>26</v>
      </c>
      <c r="E8" s="49">
        <v>1.35</v>
      </c>
      <c r="F8" s="15" t="s">
        <v>27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18</v>
      </c>
      <c r="E9" s="48">
        <f>SUM(E4:E8)</f>
        <v>54.000000000000007</v>
      </c>
      <c r="F9" s="26"/>
      <c r="G9" s="26">
        <f>SUM(G4:G8)</f>
        <v>498.89</v>
      </c>
      <c r="H9" s="16">
        <f>SUM(H4:H8)</f>
        <v>17.43</v>
      </c>
      <c r="I9" s="16">
        <f>SUM(I4:I8)</f>
        <v>12.827666666666664</v>
      </c>
      <c r="J9" s="28">
        <f>SUM(J4:J8)</f>
        <v>291.63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 t="s">
        <v>11</v>
      </c>
      <c r="B12" s="1" t="s">
        <v>28</v>
      </c>
      <c r="C12" s="3"/>
      <c r="D12" s="23" t="s">
        <v>32</v>
      </c>
      <c r="E12" s="40">
        <v>3.09</v>
      </c>
      <c r="F12" s="42" t="s">
        <v>40</v>
      </c>
      <c r="G12" s="34">
        <f>15/100*16</f>
        <v>2.4</v>
      </c>
      <c r="H12" s="34">
        <f>0.8/100*16</f>
        <v>0.128</v>
      </c>
      <c r="I12" s="34">
        <f>0.1/100*16</f>
        <v>1.6E-2</v>
      </c>
      <c r="J12" s="35">
        <f>2.8/100*16</f>
        <v>0.44799999999999995</v>
      </c>
    </row>
    <row r="13" spans="1:10" x14ac:dyDescent="0.3">
      <c r="A13" s="6"/>
      <c r="B13" s="1" t="s">
        <v>21</v>
      </c>
      <c r="C13" s="3"/>
      <c r="D13" s="23" t="s">
        <v>41</v>
      </c>
      <c r="E13" s="40">
        <v>12.62</v>
      </c>
      <c r="F13" s="42" t="s">
        <v>29</v>
      </c>
      <c r="G13" s="34">
        <f>110/250*200</f>
        <v>88</v>
      </c>
      <c r="H13" s="34">
        <f>9.3/250*200</f>
        <v>7.44</v>
      </c>
      <c r="I13" s="34">
        <f>3.2/250*200</f>
        <v>2.56</v>
      </c>
      <c r="J13" s="35">
        <f>11.1/250*200</f>
        <v>8.8800000000000008</v>
      </c>
    </row>
    <row r="14" spans="1:10" x14ac:dyDescent="0.3">
      <c r="A14" s="6"/>
      <c r="B14" s="1" t="s">
        <v>22</v>
      </c>
      <c r="C14" s="3"/>
      <c r="D14" s="23" t="s">
        <v>42</v>
      </c>
      <c r="E14" s="40">
        <v>26.07</v>
      </c>
      <c r="F14" s="42" t="s">
        <v>43</v>
      </c>
      <c r="G14" s="34">
        <v>202.51</v>
      </c>
      <c r="H14" s="34">
        <v>10.23</v>
      </c>
      <c r="I14" s="34">
        <v>11.66</v>
      </c>
      <c r="J14" s="35">
        <v>13.64</v>
      </c>
    </row>
    <row r="15" spans="1:10" x14ac:dyDescent="0.3">
      <c r="A15" s="6"/>
      <c r="B15" s="1" t="s">
        <v>33</v>
      </c>
      <c r="C15" s="3"/>
      <c r="D15" s="23" t="s">
        <v>44</v>
      </c>
      <c r="E15" s="40">
        <v>3.85</v>
      </c>
      <c r="F15" s="42" t="s">
        <v>31</v>
      </c>
      <c r="G15" s="34">
        <f>188/150*100</f>
        <v>125.33333333333334</v>
      </c>
      <c r="H15" s="34">
        <f>3.8/150*100</f>
        <v>2.5333333333333332</v>
      </c>
      <c r="I15" s="34">
        <f>6.9/150*100</f>
        <v>4.5999999999999996</v>
      </c>
      <c r="J15" s="35">
        <f>27.7/150*100</f>
        <v>18.466666666666669</v>
      </c>
    </row>
    <row r="16" spans="1:10" x14ac:dyDescent="0.3">
      <c r="A16" s="6"/>
      <c r="B16" s="1" t="s">
        <v>16</v>
      </c>
      <c r="C16" s="3"/>
      <c r="D16" s="23" t="s">
        <v>45</v>
      </c>
      <c r="E16" s="40">
        <v>6.03</v>
      </c>
      <c r="F16" s="42" t="s">
        <v>19</v>
      </c>
      <c r="G16" s="34">
        <v>88</v>
      </c>
      <c r="H16" s="34">
        <v>0</v>
      </c>
      <c r="I16" s="34">
        <v>0</v>
      </c>
      <c r="J16" s="35">
        <v>22</v>
      </c>
    </row>
    <row r="17" spans="1:10" x14ac:dyDescent="0.3">
      <c r="A17" s="6"/>
      <c r="B17" s="1" t="s">
        <v>23</v>
      </c>
      <c r="C17" s="2"/>
      <c r="D17" s="21" t="s">
        <v>24</v>
      </c>
      <c r="E17" s="40">
        <v>2.34</v>
      </c>
      <c r="F17" s="41" t="s">
        <v>25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18</v>
      </c>
      <c r="E18" s="45">
        <f>SUM(E12:E17)</f>
        <v>54</v>
      </c>
      <c r="F18" s="25"/>
      <c r="G18" s="25">
        <f>SUM(G12:G17)</f>
        <v>555.34333333333336</v>
      </c>
      <c r="H18" s="27">
        <f>SUM(H12:H17)</f>
        <v>21.891333333333332</v>
      </c>
      <c r="I18" s="27">
        <f>SUM(I12:I17)</f>
        <v>19.026</v>
      </c>
      <c r="J18" s="30">
        <f>SUM(J12:J17)</f>
        <v>75.334666666666678</v>
      </c>
    </row>
    <row r="19" spans="1:10" ht="15" thickBot="1" x14ac:dyDescent="0.35">
      <c r="A19" s="7"/>
      <c r="B19" s="8"/>
      <c r="C19" s="8"/>
      <c r="D19" s="22" t="s">
        <v>17</v>
      </c>
      <c r="E19" s="43">
        <f>E9+E18</f>
        <v>108</v>
      </c>
      <c r="F19" s="18"/>
      <c r="G19" s="44">
        <f>G9+G18</f>
        <v>1054.2333333333333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2021-12-10T06:30:59Z</dcterms:modified>
</cp:coreProperties>
</file>